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 (2)" sheetId="6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Part1_2!$A$5:$M$16</definedName>
    <definedName name="_xlnm._FilterDatabase" localSheetId="3" hidden="1">'Part2 (2)'!$A$5:$G$42</definedName>
    <definedName name="_xlnm.Print_Titles" localSheetId="1">Part1_1!$2:$7</definedName>
    <definedName name="_xlnm.Print_Titles" localSheetId="2">Part1_2!$2:$4</definedName>
    <definedName name="_xlnm.Print_Titles" localSheetId="3">'Part2 (2)'!$2:$5</definedName>
    <definedName name="_xlnm.Print_Titles" localSheetId="0">Title!$2:$29</definedName>
    <definedName name="_xlnm.Print_Area" localSheetId="3">'Part2 (2)'!$A$1:$G$42</definedName>
    <definedName name="_xlnm.Print_Area" localSheetId="0">Title!$A$1:$G$29</definedName>
  </definedNames>
  <calcPr calcId="125725" refMode="R1C1"/>
</workbook>
</file>

<file path=xl/calcChain.xml><?xml version="1.0" encoding="utf-8"?>
<calcChain xmlns="http://schemas.openxmlformats.org/spreadsheetml/2006/main">
  <c r="M9" i="2"/>
  <c r="O9"/>
  <c r="O8"/>
  <c r="M8"/>
  <c r="D37" i="6"/>
  <c r="D26"/>
  <c r="D15"/>
  <c r="O10" i="2"/>
  <c r="M10"/>
  <c r="D40" i="6" l="1"/>
  <c r="F40"/>
  <c r="E40"/>
  <c r="F39"/>
  <c r="E39"/>
  <c r="F38"/>
  <c r="E38"/>
  <c r="E37"/>
  <c r="F37"/>
  <c r="F36"/>
  <c r="E36"/>
  <c r="F35"/>
  <c r="E35"/>
  <c r="F34"/>
  <c r="E34"/>
  <c r="F33"/>
  <c r="E33"/>
  <c r="D32"/>
  <c r="F32" s="1"/>
  <c r="F30"/>
  <c r="E30"/>
  <c r="F29"/>
  <c r="E29"/>
  <c r="F41"/>
  <c r="E41"/>
  <c r="F28"/>
  <c r="E28"/>
  <c r="F27"/>
  <c r="E27"/>
  <c r="F26"/>
  <c r="F25"/>
  <c r="E25"/>
  <c r="F24"/>
  <c r="E24"/>
  <c r="F23"/>
  <c r="E23"/>
  <c r="F22"/>
  <c r="E22"/>
  <c r="D21"/>
  <c r="F21" s="1"/>
  <c r="F19"/>
  <c r="E19"/>
  <c r="F18"/>
  <c r="E18"/>
  <c r="F17"/>
  <c r="E17"/>
  <c r="F16"/>
  <c r="E16"/>
  <c r="F15"/>
  <c r="F14"/>
  <c r="E14"/>
  <c r="F13"/>
  <c r="E13"/>
  <c r="F12"/>
  <c r="E12"/>
  <c r="F11"/>
  <c r="E11"/>
  <c r="D10"/>
  <c r="F10" s="1"/>
  <c r="D31" l="1"/>
  <c r="E32"/>
  <c r="E15"/>
  <c r="D20"/>
  <c r="F20" s="1"/>
  <c r="E21"/>
  <c r="D9"/>
  <c r="E10"/>
  <c r="E20"/>
  <c r="E26"/>
  <c r="D6" l="1"/>
  <c r="D42" s="1"/>
  <c r="D46" s="1"/>
  <c r="E42"/>
  <c r="F42" s="1"/>
  <c r="E31"/>
  <c r="F31"/>
  <c r="E9"/>
  <c r="E6" s="1"/>
  <c r="F9"/>
  <c r="F6" s="1"/>
</calcChain>
</file>

<file path=xl/sharedStrings.xml><?xml version="1.0" encoding="utf-8"?>
<sst xmlns="http://schemas.openxmlformats.org/spreadsheetml/2006/main" count="637" uniqueCount="187">
  <si>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</si>
  <si>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</si>
  <si>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</si>
  <si>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</si>
  <si>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</si>
  <si>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</si>
  <si>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</si>
  <si>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</si>
  <si>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</si>
  <si>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</si>
  <si>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</si>
  <si>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</si>
  <si>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</si>
  <si>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</si>
  <si>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</si>
  <si>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"Кашаровский детский дом-интернат для детей с серьезными нарушениями в интеллектуальном развитии"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</si>
  <si>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</si>
  <si>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</si>
  <si>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</si>
  <si>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</si>
  <si>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</si>
  <si>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</si>
  <si>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</si>
  <si>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</si>
  <si>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</si>
  <si>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</si>
  <si>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</si>
  <si>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</si>
  <si>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</si>
  <si>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</si>
  <si>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</si>
  <si>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</si>
  <si>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</si>
  <si>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</si>
  <si>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</si>
  <si>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</si>
  <si>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</si>
  <si>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</si>
  <si>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</si>
  <si>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</si>
  <si>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</si>
  <si>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</si>
  <si>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</si>
  <si>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</si>
  <si>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</si>
  <si>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</si>
  <si>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</si>
  <si>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</si>
  <si>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</si>
  <si>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</si>
  <si>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</si>
  <si>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</si>
  <si>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</si>
  <si>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</si>
  <si>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</si>
  <si>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</si>
  <si>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</si>
  <si>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</si>
  <si>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</si>
  <si>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</si>
  <si>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</si>
  <si>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</si>
  <si>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</si>
  <si>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</si>
  <si>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</si>
  <si>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</si>
  <si>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</si>
  <si>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</si>
  <si>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</si>
  <si>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</si>
  <si>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</si>
  <si>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</si>
  <si>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</si>
  <si>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</si>
  <si>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</si>
  <si>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</si>
  <si>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</si>
  <si>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</si>
  <si>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</si>
  <si>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</si>
  <si>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</si>
  <si>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</si>
  <si>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</si>
  <si>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</si>
  <si>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</si>
  <si>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</si>
  <si>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</si>
  <si>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</si>
  <si>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</si>
  <si>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</si>
  <si>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</si>
  <si>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</si>
  <si>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</si>
  <si>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</si>
  <si>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</si>
  <si>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</si>
  <si>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</si>
  <si>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</si>
  <si>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</si>
  <si>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</si>
  <si>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</si>
  <si>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</si>
  <si>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</si>
  <si>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</si>
  <si>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</si>
  <si>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</si>
  <si>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</si>
  <si>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</si>
  <si>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</si>
  <si>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</si>
  <si>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</si>
  <si>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</si>
  <si>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</si>
  <si>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</si>
  <si>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</si>
  <si>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</si>
  <si>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</si>
  <si>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</si>
  <si>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</si>
  <si>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</si>
  <si>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</si>
  <si>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</si>
  <si>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</si>
  <si>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</si>
  <si>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</si>
  <si>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</si>
  <si>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</si>
  <si>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</si>
  <si>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</si>
  <si>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</si>
  <si>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</si>
  <si>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</si>
  <si>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</si>
  <si>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</si>
  <si>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</si>
  <si>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</si>
  <si>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</si>
  <si>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Предоставление социального обслуживания в полустационарной форме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</si>
  <si>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</si>
  <si>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</si>
  <si>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</si>
  <si>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</si>
  <si>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</si>
  <si>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</si>
  <si>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Кураева Инна Викторовна</t>
  </si>
  <si>
    <t>Литвякова Светлана Николавна</t>
  </si>
  <si>
    <t xml:space="preserve">280000000120003330522045001001000001007100101 </t>
  </si>
  <si>
    <t xml:space="preserve"> 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</si>
  <si>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280000000120003330522045001001200001003100101 </t>
  </si>
  <si>
    <t xml:space="preserve"> 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</si>
  <si>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
государственных и муниципальных услуг, и работ 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</si>
  <si>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помощи)</t>
  </si>
  <si>
    <t xml:space="preserve">1 = 1.3 + 2.3 </t>
  </si>
  <si>
    <t>Новикова Валентина Ивановна</t>
  </si>
  <si>
    <t>«30»___декабря___2020_ г.</t>
  </si>
  <si>
    <t>на 2021 год и плановый период 2022-2023 годов</t>
  </si>
  <si>
    <t>очередной финансовый 2021 год</t>
  </si>
  <si>
    <t>первый 2022 год планового периода</t>
  </si>
  <si>
    <t>второй 2023 год планового периода</t>
  </si>
  <si>
    <t>3.1.</t>
  </si>
  <si>
    <t>3.2.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</si>
  <si>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</si>
  <si>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</si>
  <si>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</si>
  <si>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</si>
  <si>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</si>
  <si>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</si>
  <si>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</si>
  <si>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</si>
  <si>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</si>
  <si>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22889000Р69100300002001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</si>
  <si>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</si>
  <si>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</si>
  <si>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</si>
  <si>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442-ФЗ</t>
  </si>
  <si>
    <t>«Об основах социального обслуживания граждан в Российской Федерации»</t>
  </si>
  <si>
    <t xml:space="preserve">Количество нарушений санитарного законодательства в отчетном году, выявленных при проведении проверок </t>
  </si>
  <si>
    <t xml:space="preserve">Удовлетворенность получателей социальных услуг в оказанных социальных услугах 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</si>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</sst>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#,##0.00_ ;\-#,##0.00\ "/>
  </numFmts>
  <fonts count="20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7E5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27EBEB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0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167" fontId="0" fillId="2" borderId="0" xfId="0" applyNumberFormat="1" applyFont="1" applyFill="1" applyAlignment="1">
      <alignment vertical="top" wrapText="1"/>
    </xf>
    <xf numFmtId="0" fontId="9" fillId="2" borderId="3" xfId="0" applyNumberFormat="1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165" fontId="9" fillId="2" borderId="3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top" wrapText="1"/>
    </xf>
    <xf numFmtId="0" fontId="11" fillId="0" borderId="5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13" fillId="0" borderId="0" xfId="0" applyNumberFormat="1" applyFon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5" fillId="2" borderId="3" xfId="0" quotePrefix="1" applyNumberFormat="1" applyFont="1" applyFill="1" applyBorder="1" applyAlignment="1">
      <alignment vertical="top" wrapText="1"/>
    </xf>
    <xf numFmtId="2" fontId="0" fillId="2" borderId="0" xfId="0" applyNumberFormat="1" applyFont="1" applyFill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4" fontId="12" fillId="2" borderId="0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vertical="top" wrapText="1"/>
    </xf>
    <xf numFmtId="166" fontId="9" fillId="2" borderId="3" xfId="0" applyNumberFormat="1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167" fontId="0" fillId="2" borderId="0" xfId="0" applyNumberFormat="1" applyFont="1" applyFill="1" applyBorder="1" applyAlignment="1">
      <alignment vertical="top" wrapText="1"/>
    </xf>
    <xf numFmtId="49" fontId="9" fillId="2" borderId="5" xfId="0" applyNumberFormat="1" applyFont="1" applyFill="1" applyBorder="1" applyAlignment="1" applyProtection="1">
      <alignment vertical="top" wrapText="1"/>
      <protection hidden="1"/>
    </xf>
    <xf numFmtId="0" fontId="9" fillId="2" borderId="5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vertical="top" wrapText="1"/>
    </xf>
    <xf numFmtId="0" fontId="15" fillId="2" borderId="5" xfId="0" applyNumberFormat="1" applyFont="1" applyFill="1" applyBorder="1" applyAlignment="1">
      <alignment vertical="top" wrapText="1"/>
    </xf>
    <xf numFmtId="164" fontId="0" fillId="2" borderId="5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4" fontId="8" fillId="2" borderId="5" xfId="0" applyNumberFormat="1" applyFont="1" applyFill="1" applyBorder="1" applyAlignment="1">
      <alignment vertical="top" wrapText="1"/>
    </xf>
    <xf numFmtId="49" fontId="15" fillId="2" borderId="5" xfId="0" applyNumberFormat="1" applyFont="1" applyFill="1" applyBorder="1" applyAlignment="1" applyProtection="1">
      <alignment vertical="top" wrapText="1"/>
      <protection hidden="1"/>
    </xf>
    <xf numFmtId="0" fontId="11" fillId="2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vertical="top" wrapText="1"/>
    </xf>
    <xf numFmtId="167" fontId="14" fillId="2" borderId="0" xfId="0" applyNumberFormat="1" applyFont="1" applyFill="1" applyAlignment="1">
      <alignment vertical="top" wrapText="1"/>
    </xf>
    <xf numFmtId="164" fontId="14" fillId="2" borderId="0" xfId="0" applyNumberFormat="1" applyFont="1" applyFill="1" applyAlignment="1">
      <alignment vertical="top" wrapText="1"/>
    </xf>
    <xf numFmtId="4" fontId="14" fillId="2" borderId="3" xfId="0" applyNumberFormat="1" applyFont="1" applyFill="1" applyBorder="1" applyAlignment="1">
      <alignment vertical="top" wrapText="1"/>
    </xf>
    <xf numFmtId="4" fontId="9" fillId="4" borderId="3" xfId="0" applyNumberFormat="1" applyFont="1" applyFill="1" applyBorder="1" applyAlignment="1">
      <alignment vertical="top" wrapText="1"/>
    </xf>
    <xf numFmtId="166" fontId="9" fillId="4" borderId="5" xfId="0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vertical="top" wrapText="1"/>
    </xf>
    <xf numFmtId="166" fontId="9" fillId="5" borderId="5" xfId="0" applyNumberFormat="1" applyFont="1" applyFill="1" applyBorder="1" applyAlignment="1">
      <alignment horizontal="right" vertical="center"/>
    </xf>
    <xf numFmtId="2" fontId="6" fillId="5" borderId="3" xfId="0" applyNumberFormat="1" applyFont="1" applyFill="1" applyBorder="1" applyAlignment="1">
      <alignment horizontal="center" vertical="top" wrapText="1"/>
    </xf>
    <xf numFmtId="2" fontId="6" fillId="6" borderId="3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left" vertical="top" wrapText="1"/>
    </xf>
    <xf numFmtId="49" fontId="18" fillId="4" borderId="4" xfId="0" quotePrefix="1" applyNumberFormat="1" applyFont="1" applyFill="1" applyBorder="1" applyAlignment="1">
      <alignment horizontal="left" vertical="center" wrapText="1"/>
    </xf>
    <xf numFmtId="49" fontId="18" fillId="5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vertical="top" wrapText="1"/>
    </xf>
    <xf numFmtId="4" fontId="19" fillId="2" borderId="5" xfId="0" applyNumberFormat="1" applyFont="1" applyFill="1" applyBorder="1" applyAlignment="1">
      <alignment vertical="top" wrapText="1"/>
    </xf>
    <xf numFmtId="49" fontId="17" fillId="8" borderId="4" xfId="0" applyNumberFormat="1" applyFont="1" applyFill="1" applyBorder="1" applyAlignment="1">
      <alignment horizontal="left" vertical="center" wrapText="1"/>
    </xf>
    <xf numFmtId="4" fontId="9" fillId="8" borderId="3" xfId="0" applyNumberFormat="1" applyFont="1" applyFill="1" applyBorder="1" applyAlignment="1">
      <alignment vertical="top" wrapText="1"/>
    </xf>
    <xf numFmtId="166" fontId="9" fillId="8" borderId="5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4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14" fillId="0" borderId="0" xfId="0" applyNumberFormat="1" applyFont="1" applyFill="1" applyAlignment="1">
      <alignment horizontal="center" vertical="top" wrapText="1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textRotation="90" wrapText="1"/>
    </xf>
    <xf numFmtId="0" fontId="5" fillId="2" borderId="4" xfId="0" applyNumberFormat="1" applyFont="1" applyFill="1" applyBorder="1" applyAlignment="1">
      <alignment horizontal="center" vertical="center" textRotation="90" wrapText="1"/>
    </xf>
    <xf numFmtId="0" fontId="6" fillId="2" borderId="12" xfId="0" applyNumberFormat="1" applyFont="1" applyFill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7E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5" zoomScaleNormal="100" workbookViewId="0">
      <selection activeCell="G24" sqref="G24"/>
    </sheetView>
  </sheetViews>
  <sheetFormatPr defaultRowHeight="12.75"/>
  <cols>
    <col min="1" max="1" width="12" customWidth="1"/>
    <col min="2" max="2" width="57.83203125" customWidth="1"/>
    <col min="3" max="3" width="51.83203125" customWidth="1"/>
    <col min="4" max="4" width="31.66406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76" t="s">
        <v>1</v>
      </c>
      <c r="F2" s="76"/>
      <c r="G2" s="76"/>
    </row>
    <row r="3" spans="1:7" ht="17.25" customHeight="1">
      <c r="A3" s="1" t="s">
        <v>0</v>
      </c>
      <c r="B3" s="1" t="s">
        <v>0</v>
      </c>
      <c r="C3" s="1" t="s">
        <v>0</v>
      </c>
      <c r="D3" s="1" t="s">
        <v>0</v>
      </c>
      <c r="E3" s="77" t="s">
        <v>0</v>
      </c>
      <c r="F3" s="77" t="s">
        <v>0</v>
      </c>
      <c r="G3" s="77" t="s">
        <v>0</v>
      </c>
    </row>
    <row r="4" spans="1:7" ht="27.75" hidden="1" customHeight="1">
      <c r="A4" s="1" t="s">
        <v>0</v>
      </c>
      <c r="B4" s="1" t="s">
        <v>0</v>
      </c>
      <c r="C4" s="1" t="s">
        <v>0</v>
      </c>
      <c r="D4" s="1" t="s">
        <v>0</v>
      </c>
      <c r="E4" s="77" t="s">
        <v>0</v>
      </c>
      <c r="F4" s="77" t="s">
        <v>0</v>
      </c>
      <c r="G4" s="77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6" t="s">
        <v>2</v>
      </c>
      <c r="F5" s="76"/>
      <c r="G5" s="7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8" t="s">
        <v>3</v>
      </c>
      <c r="F6" s="78"/>
      <c r="G6" s="78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79" t="s">
        <v>4</v>
      </c>
      <c r="F7" s="79"/>
      <c r="G7" s="79"/>
    </row>
    <row r="8" spans="1:7" ht="30" customHeight="1">
      <c r="A8" s="1" t="s">
        <v>0</v>
      </c>
      <c r="B8" s="1" t="s">
        <v>0</v>
      </c>
      <c r="C8" s="1" t="s">
        <v>0</v>
      </c>
      <c r="D8" s="1" t="s">
        <v>0</v>
      </c>
      <c r="E8" s="80" t="s">
        <v>5</v>
      </c>
      <c r="F8" s="80"/>
      <c r="G8" s="80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8" t="s">
        <v>153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7" t="s">
        <v>154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9" t="s">
        <v>8</v>
      </c>
      <c r="F13" s="79"/>
      <c r="G13" s="7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80" t="s">
        <v>9</v>
      </c>
      <c r="F14" s="80"/>
      <c r="G14" s="80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6" t="s">
        <v>144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7" t="s">
        <v>154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9" t="s">
        <v>11</v>
      </c>
      <c r="F19" s="79"/>
      <c r="G19" s="79"/>
    </row>
    <row r="20" spans="1:7" ht="29.25" customHeight="1">
      <c r="A20" s="1" t="s">
        <v>0</v>
      </c>
      <c r="B20" s="1" t="s">
        <v>0</v>
      </c>
      <c r="C20" s="1" t="s">
        <v>0</v>
      </c>
      <c r="D20" s="1" t="s">
        <v>0</v>
      </c>
      <c r="E20" s="80" t="s">
        <v>12</v>
      </c>
      <c r="F20" s="80"/>
      <c r="G20" s="80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 t="s">
        <v>145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27" t="s">
        <v>154</v>
      </c>
    </row>
    <row r="25" spans="1:7" ht="58.5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84" t="s">
        <v>14</v>
      </c>
      <c r="B26" s="84"/>
      <c r="C26" s="84"/>
      <c r="D26" s="84"/>
      <c r="E26" s="84"/>
      <c r="F26" s="84"/>
      <c r="G26" s="84"/>
    </row>
    <row r="27" spans="1:7" ht="20.25" customHeight="1">
      <c r="A27" s="81" t="s">
        <v>15</v>
      </c>
      <c r="B27" s="81"/>
      <c r="C27" s="81"/>
      <c r="D27" s="81"/>
      <c r="E27" s="81"/>
      <c r="F27" s="81"/>
      <c r="G27" s="81"/>
    </row>
    <row r="28" spans="1:7" ht="12.75" customHeight="1">
      <c r="A28" s="82" t="s">
        <v>16</v>
      </c>
      <c r="B28" s="82"/>
      <c r="C28" s="82"/>
      <c r="D28" s="82"/>
      <c r="E28" s="82"/>
      <c r="F28" s="82"/>
      <c r="G28" s="82"/>
    </row>
    <row r="29" spans="1:7" ht="18" customHeight="1">
      <c r="A29" s="83" t="s">
        <v>155</v>
      </c>
      <c r="B29" s="79"/>
      <c r="C29" s="79"/>
      <c r="D29" s="79"/>
      <c r="E29" s="79"/>
      <c r="F29" s="79"/>
      <c r="G29" s="7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5748031496062992" right="0.15748031496062992" top="0.74803149606299213" bottom="0.74803149606299213" header="0.31496062992125984" footer="0.31496062992125984"/>
  <pageSetup paperSize="9" scale="66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topLeftCell="A10" zoomScale="98" zoomScaleNormal="98" workbookViewId="0">
      <selection activeCell="I15" sqref="I15"/>
    </sheetView>
  </sheetViews>
  <sheetFormatPr defaultRowHeight="12.75"/>
  <cols>
    <col min="1" max="1" width="24" style="9" customWidth="1"/>
    <col min="2" max="2" width="22.6640625" style="9" customWidth="1"/>
    <col min="3" max="3" width="20.5" style="9" customWidth="1"/>
    <col min="4" max="4" width="23.1640625" style="9" customWidth="1"/>
    <col min="5" max="5" width="25.33203125" style="9" customWidth="1"/>
    <col min="6" max="8" width="15" style="9" customWidth="1"/>
    <col min="9" max="9" width="14.83203125" style="9" customWidth="1"/>
    <col min="10" max="11" width="9.83203125" style="9" customWidth="1"/>
    <col min="12" max="15" width="9" style="9" customWidth="1"/>
    <col min="16" max="17" width="9.1640625" style="9" customWidth="1"/>
    <col min="18" max="18" width="9.5" style="9" customWidth="1"/>
    <col min="19" max="19" width="21.1640625" style="9" customWidth="1"/>
  </cols>
  <sheetData>
    <row r="1" spans="1:19">
      <c r="A1" s="8" t="s">
        <v>0</v>
      </c>
    </row>
    <row r="2" spans="1:19" ht="31.35" customHeight="1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33.950000000000003" customHeight="1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66.95" customHeight="1">
      <c r="A4" s="85" t="s">
        <v>138</v>
      </c>
      <c r="B4" s="85" t="s">
        <v>139</v>
      </c>
      <c r="C4" s="85" t="s">
        <v>140</v>
      </c>
      <c r="D4" s="91" t="s">
        <v>141</v>
      </c>
      <c r="E4" s="92"/>
      <c r="F4" s="93"/>
      <c r="G4" s="91" t="s">
        <v>142</v>
      </c>
      <c r="H4" s="93"/>
      <c r="I4" s="94" t="s">
        <v>143</v>
      </c>
      <c r="J4" s="94"/>
      <c r="K4" s="87" t="s">
        <v>22</v>
      </c>
      <c r="L4" s="87"/>
      <c r="M4" s="87"/>
      <c r="N4" s="87"/>
      <c r="O4" s="87"/>
      <c r="P4" s="87"/>
      <c r="Q4" s="87" t="s">
        <v>23</v>
      </c>
      <c r="R4" s="87"/>
      <c r="S4" s="87"/>
    </row>
    <row r="5" spans="1:19" ht="49.7" customHeight="1">
      <c r="A5" s="90"/>
      <c r="B5" s="90"/>
      <c r="C5" s="90"/>
      <c r="D5" s="85" t="s">
        <v>24</v>
      </c>
      <c r="E5" s="85" t="s">
        <v>25</v>
      </c>
      <c r="F5" s="85" t="s">
        <v>26</v>
      </c>
      <c r="G5" s="85" t="s">
        <v>27</v>
      </c>
      <c r="H5" s="85" t="s">
        <v>28</v>
      </c>
      <c r="I5" s="94"/>
      <c r="J5" s="94"/>
      <c r="K5" s="87" t="s">
        <v>179</v>
      </c>
      <c r="L5" s="87"/>
      <c r="M5" s="87" t="s">
        <v>180</v>
      </c>
      <c r="N5" s="87"/>
      <c r="O5" s="87" t="s">
        <v>181</v>
      </c>
      <c r="P5" s="87"/>
      <c r="Q5" s="87" t="s">
        <v>0</v>
      </c>
      <c r="R5" s="87" t="s">
        <v>0</v>
      </c>
      <c r="S5" s="87" t="s">
        <v>0</v>
      </c>
    </row>
    <row r="6" spans="1:19" ht="118.5" customHeight="1">
      <c r="A6" s="86"/>
      <c r="B6" s="86"/>
      <c r="C6" s="86"/>
      <c r="D6" s="86"/>
      <c r="E6" s="86"/>
      <c r="F6" s="86"/>
      <c r="G6" s="86"/>
      <c r="H6" s="86"/>
      <c r="I6" s="24" t="s">
        <v>29</v>
      </c>
      <c r="J6" s="24" t="s">
        <v>30</v>
      </c>
      <c r="K6" s="25" t="s">
        <v>31</v>
      </c>
      <c r="L6" s="25" t="s">
        <v>32</v>
      </c>
      <c r="M6" s="25" t="s">
        <v>31</v>
      </c>
      <c r="N6" s="25" t="s">
        <v>32</v>
      </c>
      <c r="O6" s="25" t="s">
        <v>31</v>
      </c>
      <c r="P6" s="25" t="s">
        <v>32</v>
      </c>
      <c r="Q6" s="25" t="s">
        <v>33</v>
      </c>
      <c r="R6" s="25" t="s">
        <v>34</v>
      </c>
      <c r="S6" s="25" t="s">
        <v>35</v>
      </c>
    </row>
    <row r="7" spans="1:19" ht="20.100000000000001" customHeight="1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</row>
    <row r="8" spans="1:19" ht="231" customHeight="1">
      <c r="A8" s="29" t="s">
        <v>146</v>
      </c>
      <c r="B8" s="10" t="s">
        <v>55</v>
      </c>
      <c r="C8" s="10" t="s">
        <v>56</v>
      </c>
      <c r="D8" s="10" t="s">
        <v>147</v>
      </c>
      <c r="E8" s="10" t="s">
        <v>56</v>
      </c>
      <c r="F8" s="10" t="s">
        <v>0</v>
      </c>
      <c r="G8" s="10" t="s">
        <v>57</v>
      </c>
      <c r="H8" s="10" t="s">
        <v>0</v>
      </c>
      <c r="I8" s="10" t="s">
        <v>58</v>
      </c>
      <c r="J8" s="10" t="s">
        <v>59</v>
      </c>
      <c r="K8" s="71">
        <v>95</v>
      </c>
      <c r="L8" s="71"/>
      <c r="M8" s="71">
        <f>K8</f>
        <v>95</v>
      </c>
      <c r="N8" s="71"/>
      <c r="O8" s="71">
        <f>K8</f>
        <v>95</v>
      </c>
      <c r="P8" s="11" t="s">
        <v>0</v>
      </c>
      <c r="Q8" s="12" t="s">
        <v>174</v>
      </c>
      <c r="R8" s="12" t="s">
        <v>184</v>
      </c>
      <c r="S8" s="69" t="s">
        <v>175</v>
      </c>
    </row>
    <row r="9" spans="1:19" ht="228.75" customHeight="1">
      <c r="A9" s="29" t="s">
        <v>148</v>
      </c>
      <c r="B9" s="10" t="s">
        <v>55</v>
      </c>
      <c r="C9" s="10" t="s">
        <v>149</v>
      </c>
      <c r="D9" s="10" t="s">
        <v>147</v>
      </c>
      <c r="E9" s="10" t="s">
        <v>60</v>
      </c>
      <c r="F9" s="10" t="s">
        <v>0</v>
      </c>
      <c r="G9" s="10" t="s">
        <v>57</v>
      </c>
      <c r="H9" s="10" t="s">
        <v>0</v>
      </c>
      <c r="I9" s="10" t="s">
        <v>58</v>
      </c>
      <c r="J9" s="10" t="s">
        <v>59</v>
      </c>
      <c r="K9" s="71">
        <v>25</v>
      </c>
      <c r="L9" s="71"/>
      <c r="M9" s="71">
        <f>K9</f>
        <v>25</v>
      </c>
      <c r="N9" s="71"/>
      <c r="O9" s="71">
        <f>K9</f>
        <v>25</v>
      </c>
      <c r="P9" s="11" t="s">
        <v>0</v>
      </c>
      <c r="Q9" s="12" t="s">
        <v>174</v>
      </c>
      <c r="R9" s="12" t="s">
        <v>184</v>
      </c>
      <c r="S9" s="64" t="s">
        <v>175</v>
      </c>
    </row>
    <row r="10" spans="1:19" s="9" customFormat="1" ht="409.5">
      <c r="A10" s="41" t="s">
        <v>170</v>
      </c>
      <c r="B10" s="42" t="s">
        <v>171</v>
      </c>
      <c r="C10" s="43" t="s">
        <v>172</v>
      </c>
      <c r="D10" s="42" t="s">
        <v>173</v>
      </c>
      <c r="E10" s="44" t="s">
        <v>172</v>
      </c>
      <c r="F10" s="45"/>
      <c r="G10" s="46" t="s">
        <v>57</v>
      </c>
      <c r="H10" s="45"/>
      <c r="I10" s="47" t="s">
        <v>58</v>
      </c>
      <c r="J10" s="10" t="s">
        <v>59</v>
      </c>
      <c r="K10" s="72">
        <v>120</v>
      </c>
      <c r="L10" s="72"/>
      <c r="M10" s="72">
        <f t="shared" ref="M10" si="0">K10</f>
        <v>120</v>
      </c>
      <c r="N10" s="72"/>
      <c r="O10" s="72">
        <f t="shared" ref="O10" si="1">K10</f>
        <v>120</v>
      </c>
      <c r="P10" s="48"/>
      <c r="Q10" s="67" t="s">
        <v>185</v>
      </c>
      <c r="R10" s="68">
        <v>41967</v>
      </c>
      <c r="S10" s="70" t="s">
        <v>186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39370080000000002" right="0.39370080000000002" top="0.39370080000000002" bottom="0.58740159999999997" header="0.3" footer="0.3"/>
  <pageSetup paperSize="9" scale="55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opLeftCell="A25" zoomScale="118" zoomScaleNormal="118" workbookViewId="0">
      <selection activeCell="J21" sqref="J21"/>
    </sheetView>
  </sheetViews>
  <sheetFormatPr defaultRowHeight="12.75"/>
  <cols>
    <col min="1" max="1" width="24.33203125" style="9" customWidth="1"/>
    <col min="2" max="2" width="22.5" style="9" customWidth="1"/>
    <col min="3" max="3" width="24.83203125" style="9" customWidth="1"/>
    <col min="4" max="4" width="31.83203125" style="9" customWidth="1"/>
    <col min="5" max="7" width="15" style="9" customWidth="1"/>
    <col min="8" max="8" width="32.1640625" style="9" customWidth="1"/>
    <col min="9" max="9" width="10.1640625" style="9" customWidth="1"/>
    <col min="10" max="10" width="12.33203125" style="9" customWidth="1"/>
    <col min="11" max="11" width="12.5" style="9" customWidth="1"/>
    <col min="12" max="12" width="13.1640625" style="9" customWidth="1"/>
    <col min="13" max="13" width="21.6640625" style="9" customWidth="1"/>
    <col min="14" max="16384" width="9.33203125" style="9"/>
  </cols>
  <sheetData>
    <row r="1" spans="1:13">
      <c r="A1" s="8" t="s">
        <v>0</v>
      </c>
    </row>
    <row r="2" spans="1:13" ht="31.15" customHeight="1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95.65" customHeight="1">
      <c r="A3" s="95" t="s">
        <v>150</v>
      </c>
      <c r="B3" s="97" t="s">
        <v>19</v>
      </c>
      <c r="C3" s="97" t="s">
        <v>20</v>
      </c>
      <c r="D3" s="97"/>
      <c r="E3" s="97"/>
      <c r="F3" s="97" t="s">
        <v>21</v>
      </c>
      <c r="G3" s="97"/>
      <c r="H3" s="97" t="s">
        <v>62</v>
      </c>
      <c r="I3" s="97"/>
      <c r="J3" s="97" t="s">
        <v>63</v>
      </c>
      <c r="K3" s="97"/>
      <c r="L3" s="97"/>
      <c r="M3" s="97" t="s">
        <v>64</v>
      </c>
    </row>
    <row r="4" spans="1:13" ht="145.5" customHeight="1">
      <c r="A4" s="96" t="s">
        <v>0</v>
      </c>
      <c r="B4" s="97" t="s">
        <v>0</v>
      </c>
      <c r="C4" s="33" t="s">
        <v>24</v>
      </c>
      <c r="D4" s="33" t="s">
        <v>25</v>
      </c>
      <c r="E4" s="33" t="s">
        <v>26</v>
      </c>
      <c r="F4" s="33" t="s">
        <v>27</v>
      </c>
      <c r="G4" s="33" t="s">
        <v>28</v>
      </c>
      <c r="H4" s="33" t="s">
        <v>29</v>
      </c>
      <c r="I4" s="33" t="s">
        <v>30</v>
      </c>
      <c r="J4" s="34" t="s">
        <v>182</v>
      </c>
      <c r="K4" s="34" t="s">
        <v>180</v>
      </c>
      <c r="L4" s="34" t="s">
        <v>183</v>
      </c>
      <c r="M4" s="97" t="s">
        <v>0</v>
      </c>
    </row>
    <row r="5" spans="1:13" ht="225">
      <c r="A5" s="29" t="s">
        <v>146</v>
      </c>
      <c r="B5" s="13" t="s">
        <v>55</v>
      </c>
      <c r="C5" s="10" t="s">
        <v>147</v>
      </c>
      <c r="D5" s="10" t="s">
        <v>56</v>
      </c>
      <c r="E5" s="13" t="s">
        <v>0</v>
      </c>
      <c r="F5" s="13" t="s">
        <v>57</v>
      </c>
      <c r="G5" s="13" t="s">
        <v>0</v>
      </c>
      <c r="H5" s="13" t="s">
        <v>65</v>
      </c>
      <c r="I5" s="13" t="s">
        <v>66</v>
      </c>
      <c r="J5" s="14">
        <v>100</v>
      </c>
      <c r="K5" s="14">
        <v>100</v>
      </c>
      <c r="L5" s="14">
        <v>100</v>
      </c>
      <c r="M5" s="62">
        <v>5</v>
      </c>
    </row>
    <row r="6" spans="1:13" ht="222" customHeight="1">
      <c r="A6" s="29" t="s">
        <v>146</v>
      </c>
      <c r="B6" s="13" t="s">
        <v>55</v>
      </c>
      <c r="C6" s="10" t="s">
        <v>147</v>
      </c>
      <c r="D6" s="10" t="s">
        <v>56</v>
      </c>
      <c r="E6" s="13" t="s">
        <v>0</v>
      </c>
      <c r="F6" s="13" t="s">
        <v>57</v>
      </c>
      <c r="G6" s="13" t="s">
        <v>0</v>
      </c>
      <c r="H6" s="10" t="s">
        <v>67</v>
      </c>
      <c r="I6" s="13" t="s">
        <v>66</v>
      </c>
      <c r="J6" s="14">
        <v>0</v>
      </c>
      <c r="K6" s="14">
        <v>0</v>
      </c>
      <c r="L6" s="14">
        <v>0</v>
      </c>
      <c r="M6" s="62">
        <v>5</v>
      </c>
    </row>
    <row r="7" spans="1:13" ht="220.5" customHeight="1">
      <c r="A7" s="29" t="s">
        <v>146</v>
      </c>
      <c r="B7" s="13" t="s">
        <v>55</v>
      </c>
      <c r="C7" s="10" t="s">
        <v>147</v>
      </c>
      <c r="D7" s="10" t="s">
        <v>56</v>
      </c>
      <c r="E7" s="13" t="s">
        <v>0</v>
      </c>
      <c r="F7" s="13" t="s">
        <v>57</v>
      </c>
      <c r="G7" s="13" t="s">
        <v>0</v>
      </c>
      <c r="H7" s="10" t="s">
        <v>69</v>
      </c>
      <c r="I7" s="13" t="s">
        <v>66</v>
      </c>
      <c r="J7" s="14">
        <v>100</v>
      </c>
      <c r="K7" s="14">
        <v>100</v>
      </c>
      <c r="L7" s="14">
        <v>100</v>
      </c>
      <c r="M7" s="62">
        <v>5</v>
      </c>
    </row>
    <row r="8" spans="1:13" ht="225">
      <c r="A8" s="29" t="s">
        <v>146</v>
      </c>
      <c r="B8" s="13" t="s">
        <v>55</v>
      </c>
      <c r="C8" s="10" t="s">
        <v>147</v>
      </c>
      <c r="D8" s="10" t="s">
        <v>56</v>
      </c>
      <c r="E8" s="13" t="s">
        <v>0</v>
      </c>
      <c r="F8" s="13" t="s">
        <v>57</v>
      </c>
      <c r="G8" s="13" t="s">
        <v>0</v>
      </c>
      <c r="H8" s="10" t="s">
        <v>70</v>
      </c>
      <c r="I8" s="13" t="s">
        <v>66</v>
      </c>
      <c r="J8" s="14">
        <v>100</v>
      </c>
      <c r="K8" s="14">
        <v>100</v>
      </c>
      <c r="L8" s="14">
        <v>100</v>
      </c>
      <c r="M8" s="62">
        <v>5</v>
      </c>
    </row>
    <row r="9" spans="1:13" ht="108.75" customHeight="1">
      <c r="A9" s="29" t="s">
        <v>146</v>
      </c>
      <c r="B9" s="13" t="s">
        <v>55</v>
      </c>
      <c r="C9" s="10" t="s">
        <v>147</v>
      </c>
      <c r="D9" s="10" t="s">
        <v>56</v>
      </c>
      <c r="E9" s="13" t="s">
        <v>0</v>
      </c>
      <c r="F9" s="13" t="s">
        <v>57</v>
      </c>
      <c r="G9" s="13" t="s">
        <v>0</v>
      </c>
      <c r="H9" s="10" t="s">
        <v>68</v>
      </c>
      <c r="I9" s="13" t="s">
        <v>66</v>
      </c>
      <c r="J9" s="14">
        <v>100</v>
      </c>
      <c r="K9" s="14">
        <v>100</v>
      </c>
      <c r="L9" s="14">
        <v>100</v>
      </c>
      <c r="M9" s="62">
        <v>5</v>
      </c>
    </row>
    <row r="10" spans="1:13" ht="368.25" customHeight="1">
      <c r="A10" s="29" t="s">
        <v>146</v>
      </c>
      <c r="B10" s="13" t="s">
        <v>55</v>
      </c>
      <c r="C10" s="10" t="s">
        <v>147</v>
      </c>
      <c r="D10" s="10" t="s">
        <v>56</v>
      </c>
      <c r="E10" s="13" t="s">
        <v>0</v>
      </c>
      <c r="F10" s="13" t="s">
        <v>57</v>
      </c>
      <c r="G10" s="13" t="s">
        <v>0</v>
      </c>
      <c r="H10" s="10" t="s">
        <v>151</v>
      </c>
      <c r="I10" s="13" t="s">
        <v>66</v>
      </c>
      <c r="J10" s="14">
        <v>100</v>
      </c>
      <c r="K10" s="14">
        <v>100</v>
      </c>
      <c r="L10" s="14">
        <v>100</v>
      </c>
      <c r="M10" s="62">
        <v>5</v>
      </c>
    </row>
    <row r="11" spans="1:13" ht="225">
      <c r="A11" s="29" t="s">
        <v>148</v>
      </c>
      <c r="B11" s="10" t="s">
        <v>55</v>
      </c>
      <c r="C11" s="10" t="s">
        <v>147</v>
      </c>
      <c r="D11" s="10" t="s">
        <v>60</v>
      </c>
      <c r="E11" s="13" t="s">
        <v>0</v>
      </c>
      <c r="F11" s="13" t="s">
        <v>57</v>
      </c>
      <c r="G11" s="13" t="s">
        <v>0</v>
      </c>
      <c r="H11" s="13" t="s">
        <v>65</v>
      </c>
      <c r="I11" s="13" t="s">
        <v>66</v>
      </c>
      <c r="J11" s="14">
        <v>100</v>
      </c>
      <c r="K11" s="14">
        <v>100</v>
      </c>
      <c r="L11" s="14">
        <v>100</v>
      </c>
      <c r="M11" s="63">
        <v>5</v>
      </c>
    </row>
    <row r="12" spans="1:13" ht="219.75" customHeight="1">
      <c r="A12" s="29" t="s">
        <v>148</v>
      </c>
      <c r="B12" s="10" t="s">
        <v>55</v>
      </c>
      <c r="C12" s="10" t="s">
        <v>147</v>
      </c>
      <c r="D12" s="10" t="s">
        <v>60</v>
      </c>
      <c r="E12" s="13" t="s">
        <v>0</v>
      </c>
      <c r="F12" s="13" t="s">
        <v>57</v>
      </c>
      <c r="G12" s="13" t="s">
        <v>0</v>
      </c>
      <c r="H12" s="10" t="s">
        <v>67</v>
      </c>
      <c r="I12" s="13" t="s">
        <v>66</v>
      </c>
      <c r="J12" s="14">
        <v>0</v>
      </c>
      <c r="K12" s="14">
        <v>0</v>
      </c>
      <c r="L12" s="14">
        <v>0</v>
      </c>
      <c r="M12" s="63">
        <v>5</v>
      </c>
    </row>
    <row r="13" spans="1:13" ht="225">
      <c r="A13" s="29" t="s">
        <v>148</v>
      </c>
      <c r="B13" s="10" t="s">
        <v>55</v>
      </c>
      <c r="C13" s="10" t="s">
        <v>147</v>
      </c>
      <c r="D13" s="10" t="s">
        <v>60</v>
      </c>
      <c r="E13" s="13" t="s">
        <v>0</v>
      </c>
      <c r="F13" s="13" t="s">
        <v>57</v>
      </c>
      <c r="G13" s="13" t="s">
        <v>0</v>
      </c>
      <c r="H13" s="10" t="s">
        <v>69</v>
      </c>
      <c r="I13" s="13" t="s">
        <v>66</v>
      </c>
      <c r="J13" s="14">
        <v>100</v>
      </c>
      <c r="K13" s="14">
        <v>100</v>
      </c>
      <c r="L13" s="14">
        <v>100</v>
      </c>
      <c r="M13" s="63">
        <v>5</v>
      </c>
    </row>
    <row r="14" spans="1:13" ht="225">
      <c r="A14" s="29" t="s">
        <v>148</v>
      </c>
      <c r="B14" s="10" t="s">
        <v>55</v>
      </c>
      <c r="C14" s="10" t="s">
        <v>147</v>
      </c>
      <c r="D14" s="10" t="s">
        <v>60</v>
      </c>
      <c r="E14" s="13" t="s">
        <v>0</v>
      </c>
      <c r="F14" s="13" t="s">
        <v>57</v>
      </c>
      <c r="G14" s="13" t="s">
        <v>0</v>
      </c>
      <c r="H14" s="10" t="s">
        <v>70</v>
      </c>
      <c r="I14" s="13" t="s">
        <v>66</v>
      </c>
      <c r="J14" s="14">
        <v>100</v>
      </c>
      <c r="K14" s="14">
        <v>100</v>
      </c>
      <c r="L14" s="14">
        <v>100</v>
      </c>
      <c r="M14" s="63">
        <v>5</v>
      </c>
    </row>
    <row r="15" spans="1:13" ht="225">
      <c r="A15" s="29" t="s">
        <v>148</v>
      </c>
      <c r="B15" s="10" t="s">
        <v>55</v>
      </c>
      <c r="C15" s="10" t="s">
        <v>147</v>
      </c>
      <c r="D15" s="10" t="s">
        <v>60</v>
      </c>
      <c r="E15" s="13" t="s">
        <v>0</v>
      </c>
      <c r="F15" s="13" t="s">
        <v>57</v>
      </c>
      <c r="G15" s="13" t="s">
        <v>0</v>
      </c>
      <c r="H15" s="10" t="s">
        <v>68</v>
      </c>
      <c r="I15" s="13" t="s">
        <v>66</v>
      </c>
      <c r="J15" s="14">
        <v>100</v>
      </c>
      <c r="K15" s="14">
        <v>100</v>
      </c>
      <c r="L15" s="14">
        <v>100</v>
      </c>
      <c r="M15" s="63">
        <v>5</v>
      </c>
    </row>
    <row r="16" spans="1:13" ht="368.25" customHeight="1">
      <c r="A16" s="29" t="s">
        <v>148</v>
      </c>
      <c r="B16" s="10" t="s">
        <v>55</v>
      </c>
      <c r="C16" s="10" t="s">
        <v>147</v>
      </c>
      <c r="D16" s="10" t="s">
        <v>60</v>
      </c>
      <c r="E16" s="13" t="s">
        <v>0</v>
      </c>
      <c r="F16" s="13" t="s">
        <v>57</v>
      </c>
      <c r="G16" s="13" t="s">
        <v>0</v>
      </c>
      <c r="H16" s="10" t="s">
        <v>151</v>
      </c>
      <c r="I16" s="13" t="s">
        <v>66</v>
      </c>
      <c r="J16" s="14">
        <v>100</v>
      </c>
      <c r="K16" s="14">
        <v>100</v>
      </c>
      <c r="L16" s="14">
        <v>100</v>
      </c>
      <c r="M16" s="63">
        <v>5</v>
      </c>
    </row>
    <row r="17" spans="1:13" customFormat="1" ht="247.5" customHeight="1">
      <c r="A17" s="49" t="s">
        <v>170</v>
      </c>
      <c r="B17" s="43" t="s">
        <v>171</v>
      </c>
      <c r="C17" s="43" t="s">
        <v>173</v>
      </c>
      <c r="D17" s="43" t="s">
        <v>172</v>
      </c>
      <c r="E17" s="50"/>
      <c r="F17" s="50" t="s">
        <v>57</v>
      </c>
      <c r="G17" s="50"/>
      <c r="H17" s="50" t="s">
        <v>65</v>
      </c>
      <c r="I17" s="10" t="s">
        <v>66</v>
      </c>
      <c r="J17" s="14">
        <v>100</v>
      </c>
      <c r="K17" s="14">
        <v>100</v>
      </c>
      <c r="L17" s="14">
        <v>100</v>
      </c>
      <c r="M17" s="51">
        <v>5</v>
      </c>
    </row>
    <row r="18" spans="1:13" customFormat="1" ht="248.25" customHeight="1">
      <c r="A18" s="49" t="s">
        <v>170</v>
      </c>
      <c r="B18" s="43" t="s">
        <v>171</v>
      </c>
      <c r="C18" s="43" t="s">
        <v>173</v>
      </c>
      <c r="D18" s="43" t="s">
        <v>172</v>
      </c>
      <c r="E18" s="50"/>
      <c r="F18" s="50" t="s">
        <v>57</v>
      </c>
      <c r="G18" s="50"/>
      <c r="H18" s="50" t="s">
        <v>176</v>
      </c>
      <c r="I18" s="10" t="s">
        <v>66</v>
      </c>
      <c r="J18" s="11">
        <v>0</v>
      </c>
      <c r="K18" s="11">
        <v>0</v>
      </c>
      <c r="L18" s="11">
        <v>0</v>
      </c>
      <c r="M18" s="51">
        <v>5</v>
      </c>
    </row>
    <row r="19" spans="1:13" customFormat="1" ht="243" customHeight="1">
      <c r="A19" s="49" t="s">
        <v>170</v>
      </c>
      <c r="B19" s="43" t="s">
        <v>171</v>
      </c>
      <c r="C19" s="43" t="s">
        <v>173</v>
      </c>
      <c r="D19" s="43" t="s">
        <v>172</v>
      </c>
      <c r="E19" s="50"/>
      <c r="F19" s="50" t="s">
        <v>57</v>
      </c>
      <c r="G19" s="50"/>
      <c r="H19" s="50" t="s">
        <v>177</v>
      </c>
      <c r="I19" s="10" t="s">
        <v>66</v>
      </c>
      <c r="J19" s="11">
        <v>100</v>
      </c>
      <c r="K19" s="11">
        <v>100</v>
      </c>
      <c r="L19" s="11">
        <v>100</v>
      </c>
      <c r="M19" s="51">
        <v>5</v>
      </c>
    </row>
    <row r="20" spans="1:13" customFormat="1" ht="274.5" customHeight="1">
      <c r="A20" s="49" t="s">
        <v>170</v>
      </c>
      <c r="B20" s="43" t="s">
        <v>171</v>
      </c>
      <c r="C20" s="43" t="s">
        <v>173</v>
      </c>
      <c r="D20" s="43" t="s">
        <v>172</v>
      </c>
      <c r="E20" s="50"/>
      <c r="F20" s="50" t="s">
        <v>57</v>
      </c>
      <c r="G20" s="50"/>
      <c r="H20" s="50" t="s">
        <v>70</v>
      </c>
      <c r="I20" s="10" t="s">
        <v>66</v>
      </c>
      <c r="J20" s="11">
        <v>100</v>
      </c>
      <c r="K20" s="11">
        <v>100</v>
      </c>
      <c r="L20" s="11">
        <v>100</v>
      </c>
      <c r="M20" s="51">
        <v>5</v>
      </c>
    </row>
    <row r="21" spans="1:13" customFormat="1" ht="246.75" customHeight="1">
      <c r="A21" s="49" t="s">
        <v>170</v>
      </c>
      <c r="B21" s="43" t="s">
        <v>171</v>
      </c>
      <c r="C21" s="43" t="s">
        <v>173</v>
      </c>
      <c r="D21" s="43" t="s">
        <v>172</v>
      </c>
      <c r="E21" s="50"/>
      <c r="F21" s="50" t="s">
        <v>57</v>
      </c>
      <c r="G21" s="50"/>
      <c r="H21" s="50" t="s">
        <v>68</v>
      </c>
      <c r="I21" s="10" t="s">
        <v>66</v>
      </c>
      <c r="J21" s="11">
        <v>100</v>
      </c>
      <c r="K21" s="11">
        <v>100</v>
      </c>
      <c r="L21" s="11">
        <v>100</v>
      </c>
      <c r="M21" s="51">
        <v>5</v>
      </c>
    </row>
    <row r="22" spans="1:13" customFormat="1" ht="242.25" customHeight="1">
      <c r="A22" s="49" t="s">
        <v>170</v>
      </c>
      <c r="B22" s="43" t="s">
        <v>171</v>
      </c>
      <c r="C22" s="43" t="s">
        <v>173</v>
      </c>
      <c r="D22" s="43" t="s">
        <v>172</v>
      </c>
      <c r="E22" s="50"/>
      <c r="F22" s="50" t="s">
        <v>57</v>
      </c>
      <c r="G22" s="50"/>
      <c r="H22" s="50" t="s">
        <v>178</v>
      </c>
      <c r="I22" s="10" t="s">
        <v>66</v>
      </c>
      <c r="J22" s="11">
        <v>0</v>
      </c>
      <c r="K22" s="11">
        <v>0</v>
      </c>
      <c r="L22" s="11">
        <v>0</v>
      </c>
      <c r="M22" s="5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scale="89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9"/>
  <sheetViews>
    <sheetView view="pageBreakPreview" topLeftCell="A25" zoomScale="118" zoomScaleNormal="148" zoomScaleSheetLayoutView="118" workbookViewId="0">
      <selection activeCell="C37" sqref="C37"/>
    </sheetView>
  </sheetViews>
  <sheetFormatPr defaultRowHeight="12.75"/>
  <cols>
    <col min="1" max="1" width="12" style="9" customWidth="1"/>
    <col min="2" max="2" width="79.6640625" style="9" customWidth="1"/>
    <col min="3" max="3" width="13.1640625" style="9" customWidth="1"/>
    <col min="4" max="4" width="16.6640625" style="9" customWidth="1"/>
    <col min="5" max="5" width="19" style="9" customWidth="1"/>
    <col min="6" max="6" width="18.1640625" style="9" customWidth="1"/>
    <col min="7" max="7" width="15.6640625" style="9" customWidth="1"/>
    <col min="8" max="9" width="17.33203125" style="9" customWidth="1"/>
    <col min="10" max="10" width="20.5" style="9" customWidth="1"/>
    <col min="11" max="16384" width="9.33203125" style="9"/>
  </cols>
  <sheetData>
    <row r="1" spans="1:8">
      <c r="A1" s="30" t="s">
        <v>0</v>
      </c>
    </row>
    <row r="2" spans="1:8" ht="34.700000000000003" customHeight="1">
      <c r="A2" s="98" t="s">
        <v>71</v>
      </c>
      <c r="B2" s="98"/>
      <c r="C2" s="98"/>
      <c r="D2" s="98"/>
      <c r="E2" s="98"/>
      <c r="F2" s="98"/>
      <c r="G2" s="98"/>
    </row>
    <row r="3" spans="1:8" ht="29.85" customHeight="1">
      <c r="A3" s="99" t="s">
        <v>72</v>
      </c>
      <c r="B3" s="99" t="s">
        <v>73</v>
      </c>
      <c r="C3" s="99" t="s">
        <v>30</v>
      </c>
      <c r="D3" s="99" t="s">
        <v>74</v>
      </c>
      <c r="E3" s="99"/>
      <c r="F3" s="99"/>
      <c r="G3" s="99" t="s">
        <v>75</v>
      </c>
    </row>
    <row r="4" spans="1:8" ht="53.65" customHeight="1">
      <c r="A4" s="99" t="s">
        <v>0</v>
      </c>
      <c r="B4" s="99" t="s">
        <v>0</v>
      </c>
      <c r="C4" s="99" t="s">
        <v>0</v>
      </c>
      <c r="D4" s="35" t="s">
        <v>156</v>
      </c>
      <c r="E4" s="35" t="s">
        <v>157</v>
      </c>
      <c r="F4" s="35" t="s">
        <v>158</v>
      </c>
      <c r="G4" s="99" t="s">
        <v>0</v>
      </c>
    </row>
    <row r="5" spans="1:8" ht="18" customHeight="1">
      <c r="A5" s="35" t="s">
        <v>36</v>
      </c>
      <c r="B5" s="35" t="s">
        <v>37</v>
      </c>
      <c r="C5" s="35" t="s">
        <v>38</v>
      </c>
      <c r="D5" s="35" t="s">
        <v>39</v>
      </c>
      <c r="E5" s="35" t="s">
        <v>40</v>
      </c>
      <c r="F5" s="35" t="s">
        <v>41</v>
      </c>
      <c r="G5" s="35" t="s">
        <v>42</v>
      </c>
    </row>
    <row r="6" spans="1:8" ht="12.75" customHeight="1">
      <c r="A6" s="35" t="s">
        <v>36</v>
      </c>
      <c r="B6" s="23" t="s">
        <v>76</v>
      </c>
      <c r="C6" s="35" t="s">
        <v>77</v>
      </c>
      <c r="D6" s="57">
        <f>D9+D20+D31</f>
        <v>89509099.200000003</v>
      </c>
      <c r="E6" s="57">
        <f t="shared" ref="E6:F6" si="0">E9+E20</f>
        <v>89490672</v>
      </c>
      <c r="F6" s="57">
        <f t="shared" si="0"/>
        <v>89490672</v>
      </c>
      <c r="G6" s="23" t="s">
        <v>152</v>
      </c>
      <c r="H6" s="16"/>
    </row>
    <row r="7" spans="1:8" ht="30.95" customHeight="1">
      <c r="A7" s="22" t="s">
        <v>78</v>
      </c>
      <c r="B7" s="66" t="s">
        <v>146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  <c r="H7" s="16"/>
    </row>
    <row r="8" spans="1:8" ht="14.45" customHeight="1">
      <c r="A8" s="18" t="s">
        <v>79</v>
      </c>
      <c r="B8" s="19" t="s">
        <v>137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  <c r="H8" s="16"/>
    </row>
    <row r="9" spans="1:8" ht="43.35" customHeight="1">
      <c r="A9" s="18" t="s">
        <v>80</v>
      </c>
      <c r="B9" s="19" t="s">
        <v>81</v>
      </c>
      <c r="C9" s="18" t="s">
        <v>77</v>
      </c>
      <c r="D9" s="36">
        <f>D10*D15</f>
        <v>70846782</v>
      </c>
      <c r="E9" s="36">
        <f>D9</f>
        <v>70846782</v>
      </c>
      <c r="F9" s="36">
        <f>D9</f>
        <v>70846782</v>
      </c>
      <c r="G9" s="19" t="s">
        <v>82</v>
      </c>
      <c r="H9" s="16"/>
    </row>
    <row r="10" spans="1:8" ht="43.35" customHeight="1">
      <c r="A10" s="18" t="s">
        <v>83</v>
      </c>
      <c r="B10" s="19" t="s">
        <v>84</v>
      </c>
      <c r="C10" s="18" t="s">
        <v>77</v>
      </c>
      <c r="D10" s="20">
        <f>ROUND((D11*(D12/100*D13/100*D14/100)),2)</f>
        <v>745755.6</v>
      </c>
      <c r="E10" s="20">
        <f t="shared" ref="E10:E41" si="1">D10</f>
        <v>745755.6</v>
      </c>
      <c r="F10" s="20">
        <f t="shared" ref="F10:F41" si="2">D10</f>
        <v>745755.6</v>
      </c>
      <c r="G10" s="19" t="s">
        <v>85</v>
      </c>
      <c r="H10" s="16"/>
    </row>
    <row r="11" spans="1:8" ht="12.75" customHeight="1">
      <c r="A11" s="18" t="s">
        <v>86</v>
      </c>
      <c r="B11" s="19" t="s">
        <v>87</v>
      </c>
      <c r="C11" s="18" t="s">
        <v>77</v>
      </c>
      <c r="D11" s="60">
        <v>223224.76</v>
      </c>
      <c r="E11" s="20">
        <f t="shared" si="1"/>
        <v>223224.76</v>
      </c>
      <c r="F11" s="20">
        <f t="shared" si="2"/>
        <v>223224.76</v>
      </c>
      <c r="G11" s="19" t="s">
        <v>0</v>
      </c>
      <c r="H11" s="16"/>
    </row>
    <row r="12" spans="1:8" ht="12.75" customHeight="1">
      <c r="A12" s="18" t="s">
        <v>88</v>
      </c>
      <c r="B12" s="19" t="s">
        <v>89</v>
      </c>
      <c r="C12" s="18" t="s">
        <v>90</v>
      </c>
      <c r="D12" s="61">
        <v>100</v>
      </c>
      <c r="E12" s="37">
        <f t="shared" si="1"/>
        <v>100</v>
      </c>
      <c r="F12" s="37">
        <f t="shared" si="2"/>
        <v>100</v>
      </c>
      <c r="G12" s="19" t="s">
        <v>0</v>
      </c>
      <c r="H12" s="16"/>
    </row>
    <row r="13" spans="1:8" ht="12.75" customHeight="1">
      <c r="A13" s="18" t="s">
        <v>91</v>
      </c>
      <c r="B13" s="19" t="s">
        <v>92</v>
      </c>
      <c r="C13" s="18" t="s">
        <v>90</v>
      </c>
      <c r="D13" s="61">
        <v>476.9507500423</v>
      </c>
      <c r="E13" s="37">
        <f t="shared" si="1"/>
        <v>476.9507500423</v>
      </c>
      <c r="F13" s="37">
        <f t="shared" si="2"/>
        <v>476.9507500423</v>
      </c>
      <c r="G13" s="19" t="s">
        <v>0</v>
      </c>
      <c r="H13" s="16"/>
    </row>
    <row r="14" spans="1:8" ht="12.75" customHeight="1">
      <c r="A14" s="18" t="s">
        <v>93</v>
      </c>
      <c r="B14" s="19" t="s">
        <v>94</v>
      </c>
      <c r="C14" s="18" t="s">
        <v>90</v>
      </c>
      <c r="D14" s="61">
        <v>70.045561727299997</v>
      </c>
      <c r="E14" s="37">
        <f t="shared" si="1"/>
        <v>70.045561727299997</v>
      </c>
      <c r="F14" s="37">
        <f t="shared" si="2"/>
        <v>70.045561727299997</v>
      </c>
      <c r="G14" s="19" t="s">
        <v>0</v>
      </c>
      <c r="H14" s="16"/>
    </row>
    <row r="15" spans="1:8" ht="28.9" customHeight="1">
      <c r="A15" s="18" t="s">
        <v>95</v>
      </c>
      <c r="B15" s="19" t="s">
        <v>96</v>
      </c>
      <c r="C15" s="18" t="s">
        <v>59</v>
      </c>
      <c r="D15" s="36">
        <f>Part1_1!K8</f>
        <v>95</v>
      </c>
      <c r="E15" s="36">
        <f t="shared" si="1"/>
        <v>95</v>
      </c>
      <c r="F15" s="36">
        <f t="shared" si="2"/>
        <v>95</v>
      </c>
      <c r="G15" s="19" t="s">
        <v>0</v>
      </c>
      <c r="H15" s="16"/>
    </row>
    <row r="16" spans="1:8" ht="28.9" customHeight="1">
      <c r="A16" s="18" t="s">
        <v>97</v>
      </c>
      <c r="B16" s="19" t="s">
        <v>98</v>
      </c>
      <c r="C16" s="18" t="s">
        <v>77</v>
      </c>
      <c r="D16" s="20" t="s">
        <v>0</v>
      </c>
      <c r="E16" s="20" t="str">
        <f t="shared" si="1"/>
        <v/>
      </c>
      <c r="F16" s="20" t="str">
        <f t="shared" si="2"/>
        <v/>
      </c>
      <c r="G16" s="19" t="s">
        <v>0</v>
      </c>
      <c r="H16" s="16"/>
    </row>
    <row r="17" spans="1:8" ht="28.9" customHeight="1">
      <c r="A17" s="18" t="s">
        <v>99</v>
      </c>
      <c r="B17" s="19" t="s">
        <v>100</v>
      </c>
      <c r="C17" s="18" t="s">
        <v>59</v>
      </c>
      <c r="D17" s="20" t="s">
        <v>0</v>
      </c>
      <c r="E17" s="20" t="str">
        <f t="shared" si="1"/>
        <v/>
      </c>
      <c r="F17" s="20" t="str">
        <f t="shared" si="2"/>
        <v/>
      </c>
      <c r="G17" s="19" t="s">
        <v>0</v>
      </c>
      <c r="H17" s="16"/>
    </row>
    <row r="18" spans="1:8" ht="30.95" customHeight="1">
      <c r="A18" s="22" t="s">
        <v>101</v>
      </c>
      <c r="B18" s="65" t="s">
        <v>148</v>
      </c>
      <c r="C18" s="17" t="s">
        <v>0</v>
      </c>
      <c r="D18" s="17" t="s">
        <v>0</v>
      </c>
      <c r="E18" s="20" t="str">
        <f t="shared" si="1"/>
        <v/>
      </c>
      <c r="F18" s="20" t="str">
        <f t="shared" si="2"/>
        <v/>
      </c>
      <c r="G18" s="17" t="s">
        <v>0</v>
      </c>
      <c r="H18" s="16"/>
    </row>
    <row r="19" spans="1:8" ht="14.45" customHeight="1">
      <c r="A19" s="18" t="s">
        <v>102</v>
      </c>
      <c r="B19" s="19" t="s">
        <v>137</v>
      </c>
      <c r="C19" s="19" t="s">
        <v>0</v>
      </c>
      <c r="D19" s="19" t="s">
        <v>0</v>
      </c>
      <c r="E19" s="20" t="str">
        <f t="shared" si="1"/>
        <v/>
      </c>
      <c r="F19" s="20" t="str">
        <f t="shared" si="2"/>
        <v/>
      </c>
      <c r="G19" s="19" t="s">
        <v>0</v>
      </c>
      <c r="H19" s="16"/>
    </row>
    <row r="20" spans="1:8" ht="43.35" customHeight="1">
      <c r="A20" s="18" t="s">
        <v>103</v>
      </c>
      <c r="B20" s="19" t="s">
        <v>81</v>
      </c>
      <c r="C20" s="18" t="s">
        <v>77</v>
      </c>
      <c r="D20" s="36">
        <f>D21*D26</f>
        <v>18643890</v>
      </c>
      <c r="E20" s="36">
        <f t="shared" si="1"/>
        <v>18643890</v>
      </c>
      <c r="F20" s="36">
        <f t="shared" si="2"/>
        <v>18643890</v>
      </c>
      <c r="G20" s="19" t="s">
        <v>104</v>
      </c>
      <c r="H20" s="16"/>
    </row>
    <row r="21" spans="1:8" ht="43.35" customHeight="1">
      <c r="A21" s="18" t="s">
        <v>105</v>
      </c>
      <c r="B21" s="19" t="s">
        <v>84</v>
      </c>
      <c r="C21" s="18" t="s">
        <v>77</v>
      </c>
      <c r="D21" s="20">
        <f>ROUND((D22*(D23/100*D24/100*D25/100)),2)</f>
        <v>745755.6</v>
      </c>
      <c r="E21" s="20">
        <f t="shared" si="1"/>
        <v>745755.6</v>
      </c>
      <c r="F21" s="20">
        <f t="shared" si="2"/>
        <v>745755.6</v>
      </c>
      <c r="G21" s="19" t="s">
        <v>106</v>
      </c>
      <c r="H21" s="16"/>
    </row>
    <row r="22" spans="1:8" ht="12.75" customHeight="1">
      <c r="A22" s="18" t="s">
        <v>107</v>
      </c>
      <c r="B22" s="19" t="s">
        <v>87</v>
      </c>
      <c r="C22" s="18" t="s">
        <v>77</v>
      </c>
      <c r="D22" s="58">
        <v>223224.76</v>
      </c>
      <c r="E22" s="20">
        <f t="shared" si="1"/>
        <v>223224.76</v>
      </c>
      <c r="F22" s="20">
        <f t="shared" si="2"/>
        <v>223224.76</v>
      </c>
      <c r="G22" s="19" t="s">
        <v>0</v>
      </c>
      <c r="H22" s="16"/>
    </row>
    <row r="23" spans="1:8" ht="12.75" customHeight="1">
      <c r="A23" s="18" t="s">
        <v>108</v>
      </c>
      <c r="B23" s="19" t="s">
        <v>89</v>
      </c>
      <c r="C23" s="18" t="s">
        <v>90</v>
      </c>
      <c r="D23" s="59">
        <v>100</v>
      </c>
      <c r="E23" s="37">
        <f t="shared" si="1"/>
        <v>100</v>
      </c>
      <c r="F23" s="37">
        <f t="shared" si="2"/>
        <v>100</v>
      </c>
      <c r="G23" s="19" t="s">
        <v>0</v>
      </c>
      <c r="H23" s="16"/>
    </row>
    <row r="24" spans="1:8" ht="12.75" customHeight="1">
      <c r="A24" s="18" t="s">
        <v>109</v>
      </c>
      <c r="B24" s="19" t="s">
        <v>92</v>
      </c>
      <c r="C24" s="18" t="s">
        <v>90</v>
      </c>
      <c r="D24" s="59">
        <v>476.9507500423</v>
      </c>
      <c r="E24" s="37">
        <f t="shared" si="1"/>
        <v>476.9507500423</v>
      </c>
      <c r="F24" s="37">
        <f t="shared" si="2"/>
        <v>476.9507500423</v>
      </c>
      <c r="G24" s="19" t="s">
        <v>0</v>
      </c>
      <c r="H24" s="16"/>
    </row>
    <row r="25" spans="1:8" ht="12.75" customHeight="1">
      <c r="A25" s="18" t="s">
        <v>110</v>
      </c>
      <c r="B25" s="19" t="s">
        <v>94</v>
      </c>
      <c r="C25" s="18" t="s">
        <v>90</v>
      </c>
      <c r="D25" s="59">
        <v>70.045561727299997</v>
      </c>
      <c r="E25" s="37">
        <f t="shared" si="1"/>
        <v>70.045561727299997</v>
      </c>
      <c r="F25" s="37">
        <f t="shared" si="2"/>
        <v>70.045561727299997</v>
      </c>
      <c r="G25" s="19" t="s">
        <v>0</v>
      </c>
      <c r="H25" s="16"/>
    </row>
    <row r="26" spans="1:8" ht="28.9" customHeight="1">
      <c r="A26" s="18" t="s">
        <v>111</v>
      </c>
      <c r="B26" s="19" t="s">
        <v>96</v>
      </c>
      <c r="C26" s="18" t="s">
        <v>59</v>
      </c>
      <c r="D26" s="36">
        <f>Part1_1!K9</f>
        <v>25</v>
      </c>
      <c r="E26" s="36">
        <f t="shared" si="1"/>
        <v>25</v>
      </c>
      <c r="F26" s="36">
        <f t="shared" si="2"/>
        <v>25</v>
      </c>
      <c r="G26" s="19" t="s">
        <v>0</v>
      </c>
      <c r="H26" s="16"/>
    </row>
    <row r="27" spans="1:8" ht="28.9" customHeight="1">
      <c r="A27" s="18" t="s">
        <v>112</v>
      </c>
      <c r="B27" s="19" t="s">
        <v>98</v>
      </c>
      <c r="C27" s="18" t="s">
        <v>77</v>
      </c>
      <c r="D27" s="20" t="s">
        <v>0</v>
      </c>
      <c r="E27" s="20" t="str">
        <f t="shared" si="1"/>
        <v/>
      </c>
      <c r="F27" s="20" t="str">
        <f t="shared" si="2"/>
        <v/>
      </c>
      <c r="G27" s="19" t="s">
        <v>0</v>
      </c>
      <c r="H27" s="16"/>
    </row>
    <row r="28" spans="1:8" ht="28.9" customHeight="1">
      <c r="A28" s="18" t="s">
        <v>113</v>
      </c>
      <c r="B28" s="19" t="s">
        <v>100</v>
      </c>
      <c r="C28" s="18" t="s">
        <v>59</v>
      </c>
      <c r="D28" s="20" t="s">
        <v>0</v>
      </c>
      <c r="E28" s="20" t="str">
        <f t="shared" si="1"/>
        <v/>
      </c>
      <c r="F28" s="20" t="str">
        <f t="shared" si="2"/>
        <v/>
      </c>
      <c r="G28" s="19" t="s">
        <v>0</v>
      </c>
      <c r="H28" s="16"/>
    </row>
    <row r="29" spans="1:8" ht="30.95" customHeight="1">
      <c r="A29" s="38" t="s">
        <v>159</v>
      </c>
      <c r="B29" s="73" t="s">
        <v>170</v>
      </c>
      <c r="C29" s="17" t="s">
        <v>0</v>
      </c>
      <c r="D29" s="17" t="s">
        <v>0</v>
      </c>
      <c r="E29" s="20" t="str">
        <f t="shared" si="1"/>
        <v/>
      </c>
      <c r="F29" s="20" t="str">
        <f t="shared" ref="F29:F40" si="3">D29</f>
        <v/>
      </c>
      <c r="G29" s="17" t="s">
        <v>0</v>
      </c>
      <c r="H29" s="16"/>
    </row>
    <row r="30" spans="1:8" ht="14.45" customHeight="1">
      <c r="A30" s="38" t="s">
        <v>160</v>
      </c>
      <c r="B30" s="52" t="s">
        <v>55</v>
      </c>
      <c r="C30" s="19" t="s">
        <v>0</v>
      </c>
      <c r="D30" s="19" t="s">
        <v>0</v>
      </c>
      <c r="E30" s="20" t="str">
        <f t="shared" si="1"/>
        <v/>
      </c>
      <c r="F30" s="20" t="str">
        <f t="shared" si="3"/>
        <v/>
      </c>
      <c r="G30" s="19" t="s">
        <v>0</v>
      </c>
      <c r="H30" s="16"/>
    </row>
    <row r="31" spans="1:8" ht="43.35" customHeight="1">
      <c r="A31" s="38" t="s">
        <v>161</v>
      </c>
      <c r="B31" s="52" t="s">
        <v>81</v>
      </c>
      <c r="C31" s="18" t="s">
        <v>77</v>
      </c>
      <c r="D31" s="36">
        <f>D32*D37</f>
        <v>18427.2</v>
      </c>
      <c r="E31" s="36">
        <f t="shared" si="1"/>
        <v>18427.2</v>
      </c>
      <c r="F31" s="36">
        <f t="shared" si="3"/>
        <v>18427.2</v>
      </c>
      <c r="G31" s="19" t="s">
        <v>104</v>
      </c>
      <c r="H31" s="16"/>
    </row>
    <row r="32" spans="1:8" ht="43.35" customHeight="1">
      <c r="A32" s="39" t="s">
        <v>162</v>
      </c>
      <c r="B32" s="52" t="s">
        <v>84</v>
      </c>
      <c r="C32" s="18" t="s">
        <v>77</v>
      </c>
      <c r="D32" s="20">
        <f>ROUND((D33*(D34/100*D35/100*D36/100)),2)</f>
        <v>153.56</v>
      </c>
      <c r="E32" s="20">
        <f t="shared" si="1"/>
        <v>153.56</v>
      </c>
      <c r="F32" s="20">
        <f t="shared" si="3"/>
        <v>153.56</v>
      </c>
      <c r="G32" s="19" t="s">
        <v>106</v>
      </c>
      <c r="H32" s="16"/>
    </row>
    <row r="33" spans="1:8" ht="12.75" customHeight="1">
      <c r="A33" s="18" t="s">
        <v>163</v>
      </c>
      <c r="B33" s="52" t="s">
        <v>87</v>
      </c>
      <c r="C33" s="18" t="s">
        <v>77</v>
      </c>
      <c r="D33" s="74">
        <v>3927.29</v>
      </c>
      <c r="E33" s="20">
        <f t="shared" si="1"/>
        <v>3927.29</v>
      </c>
      <c r="F33" s="20">
        <f t="shared" si="3"/>
        <v>3927.29</v>
      </c>
      <c r="G33" s="19" t="s">
        <v>0</v>
      </c>
      <c r="H33" s="16"/>
    </row>
    <row r="34" spans="1:8" ht="12.75" customHeight="1">
      <c r="A34" s="18" t="s">
        <v>164</v>
      </c>
      <c r="B34" s="52" t="s">
        <v>89</v>
      </c>
      <c r="C34" s="18" t="s">
        <v>90</v>
      </c>
      <c r="D34" s="75">
        <v>100</v>
      </c>
      <c r="E34" s="37">
        <f t="shared" si="1"/>
        <v>100</v>
      </c>
      <c r="F34" s="37">
        <f t="shared" si="3"/>
        <v>100</v>
      </c>
      <c r="G34" s="19" t="s">
        <v>0</v>
      </c>
      <c r="H34" s="16"/>
    </row>
    <row r="35" spans="1:8" ht="12.75" customHeight="1">
      <c r="A35" s="18" t="s">
        <v>165</v>
      </c>
      <c r="B35" s="52" t="s">
        <v>92</v>
      </c>
      <c r="C35" s="18" t="s">
        <v>90</v>
      </c>
      <c r="D35" s="75">
        <v>4.4326371299999998</v>
      </c>
      <c r="E35" s="37">
        <f t="shared" si="1"/>
        <v>4.4326371299999998</v>
      </c>
      <c r="F35" s="37">
        <f t="shared" si="3"/>
        <v>4.4326371299999998</v>
      </c>
      <c r="G35" s="19" t="s">
        <v>0</v>
      </c>
      <c r="H35" s="16"/>
    </row>
    <row r="36" spans="1:8" ht="12.75" customHeight="1">
      <c r="A36" s="18" t="s">
        <v>166</v>
      </c>
      <c r="B36" s="52" t="s">
        <v>94</v>
      </c>
      <c r="C36" s="18" t="s">
        <v>90</v>
      </c>
      <c r="D36" s="75">
        <v>88.211041888300002</v>
      </c>
      <c r="E36" s="37">
        <f t="shared" si="1"/>
        <v>88.211041888300002</v>
      </c>
      <c r="F36" s="37">
        <f t="shared" si="3"/>
        <v>88.211041888300002</v>
      </c>
      <c r="G36" s="19" t="s">
        <v>0</v>
      </c>
      <c r="H36" s="16"/>
    </row>
    <row r="37" spans="1:8" ht="28.9" customHeight="1">
      <c r="A37" s="39" t="s">
        <v>167</v>
      </c>
      <c r="B37" s="52" t="s">
        <v>96</v>
      </c>
      <c r="C37" s="18" t="s">
        <v>59</v>
      </c>
      <c r="D37" s="36">
        <f>Part1_1!K10</f>
        <v>120</v>
      </c>
      <c r="E37" s="36">
        <f t="shared" si="1"/>
        <v>120</v>
      </c>
      <c r="F37" s="36">
        <f t="shared" si="3"/>
        <v>120</v>
      </c>
      <c r="G37" s="19" t="s">
        <v>0</v>
      </c>
      <c r="H37" s="16"/>
    </row>
    <row r="38" spans="1:8" ht="28.9" customHeight="1">
      <c r="A38" s="39" t="s">
        <v>168</v>
      </c>
      <c r="B38" s="52" t="s">
        <v>98</v>
      </c>
      <c r="C38" s="18" t="s">
        <v>77</v>
      </c>
      <c r="D38" s="20" t="s">
        <v>0</v>
      </c>
      <c r="E38" s="20" t="str">
        <f t="shared" si="1"/>
        <v/>
      </c>
      <c r="F38" s="20" t="str">
        <f t="shared" si="3"/>
        <v/>
      </c>
      <c r="G38" s="19" t="s">
        <v>0</v>
      </c>
      <c r="H38" s="16"/>
    </row>
    <row r="39" spans="1:8" ht="28.9" customHeight="1">
      <c r="A39" s="39" t="s">
        <v>169</v>
      </c>
      <c r="B39" s="52" t="s">
        <v>100</v>
      </c>
      <c r="C39" s="18" t="s">
        <v>59</v>
      </c>
      <c r="D39" s="20" t="s">
        <v>0</v>
      </c>
      <c r="E39" s="20" t="str">
        <f t="shared" si="1"/>
        <v/>
      </c>
      <c r="F39" s="20" t="str">
        <f t="shared" si="3"/>
        <v/>
      </c>
      <c r="G39" s="19" t="s">
        <v>0</v>
      </c>
      <c r="H39" s="16"/>
    </row>
    <row r="40" spans="1:8" ht="25.5">
      <c r="A40" s="18">
        <v>4</v>
      </c>
      <c r="B40" s="19" t="s">
        <v>114</v>
      </c>
      <c r="C40" s="18" t="s">
        <v>77</v>
      </c>
      <c r="D40" s="36">
        <f>8894140+0.8</f>
        <v>8894140.8000000007</v>
      </c>
      <c r="E40" s="36">
        <f t="shared" si="1"/>
        <v>8894140.8000000007</v>
      </c>
      <c r="F40" s="36">
        <f t="shared" si="3"/>
        <v>8894140.8000000007</v>
      </c>
      <c r="G40" s="19" t="s">
        <v>0</v>
      </c>
      <c r="H40" s="16"/>
    </row>
    <row r="41" spans="1:8">
      <c r="A41" s="18">
        <v>5</v>
      </c>
      <c r="B41" s="19" t="s">
        <v>115</v>
      </c>
      <c r="C41" s="18" t="s">
        <v>90</v>
      </c>
      <c r="D41" s="21">
        <v>100</v>
      </c>
      <c r="E41" s="37">
        <f t="shared" si="1"/>
        <v>100</v>
      </c>
      <c r="F41" s="37">
        <f t="shared" si="2"/>
        <v>100</v>
      </c>
      <c r="G41" s="19" t="s">
        <v>0</v>
      </c>
      <c r="H41" s="16"/>
    </row>
    <row r="42" spans="1:8" s="56" customFormat="1">
      <c r="A42" s="53">
        <v>6</v>
      </c>
      <c r="B42" s="54" t="s">
        <v>116</v>
      </c>
      <c r="C42" s="53" t="s">
        <v>77</v>
      </c>
      <c r="D42" s="36">
        <f>D40+D6</f>
        <v>98403240</v>
      </c>
      <c r="E42" s="36">
        <f>D42</f>
        <v>98403240</v>
      </c>
      <c r="F42" s="36">
        <f>E42</f>
        <v>98403240</v>
      </c>
      <c r="G42" s="54" t="s">
        <v>117</v>
      </c>
      <c r="H42" s="55"/>
    </row>
    <row r="43" spans="1:8">
      <c r="H43" s="16"/>
    </row>
    <row r="44" spans="1:8">
      <c r="D44" s="40">
        <v>98403239.999999985</v>
      </c>
    </row>
    <row r="45" spans="1:8">
      <c r="D45" s="31"/>
    </row>
    <row r="46" spans="1:8">
      <c r="D46" s="31">
        <f>D44-D42</f>
        <v>0</v>
      </c>
    </row>
    <row r="47" spans="1:8">
      <c r="D47" s="32"/>
    </row>
    <row r="48" spans="1:8">
      <c r="D48" s="31"/>
    </row>
    <row r="49" spans="4:4">
      <c r="D49" s="31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8" scale="84" fitToHeight="0" orientation="landscape" r:id="rId1"/>
  <headerFooter>
    <oddFooter>&amp;C&amp;P из &amp;N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selection activeCell="B29" sqref="B29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100" t="s">
        <v>118</v>
      </c>
      <c r="B2" s="100"/>
      <c r="C2" s="100"/>
    </row>
    <row r="3" spans="1:3" ht="11.45" customHeight="1">
      <c r="A3" s="77" t="s">
        <v>0</v>
      </c>
      <c r="B3" s="77"/>
      <c r="C3" s="77"/>
    </row>
    <row r="4" spans="1:3" ht="21.6" customHeight="1">
      <c r="A4" s="77" t="s">
        <v>119</v>
      </c>
      <c r="B4" s="77"/>
      <c r="C4" s="77"/>
    </row>
    <row r="5" spans="1:3" ht="21.6" customHeight="1">
      <c r="A5" s="6" t="s">
        <v>72</v>
      </c>
      <c r="B5" s="6" t="s">
        <v>120</v>
      </c>
      <c r="C5" s="6" t="s">
        <v>121</v>
      </c>
    </row>
    <row r="6" spans="1:3" ht="28.9" customHeight="1">
      <c r="A6" s="6" t="s">
        <v>36</v>
      </c>
      <c r="B6" s="7" t="s">
        <v>122</v>
      </c>
      <c r="C6" s="7" t="s">
        <v>123</v>
      </c>
    </row>
    <row r="7" spans="1:3" ht="12.75" customHeight="1">
      <c r="A7" s="6" t="s">
        <v>37</v>
      </c>
      <c r="B7" s="7" t="s">
        <v>124</v>
      </c>
      <c r="C7" s="7" t="s">
        <v>125</v>
      </c>
    </row>
    <row r="8" spans="1:3" ht="11.45" customHeight="1">
      <c r="A8" s="77" t="s">
        <v>0</v>
      </c>
      <c r="B8" s="77"/>
      <c r="C8" s="77"/>
    </row>
    <row r="9" spans="1:3" ht="21.6" customHeight="1">
      <c r="A9" s="101" t="s">
        <v>126</v>
      </c>
      <c r="B9" s="101"/>
      <c r="C9" s="101"/>
    </row>
    <row r="10" spans="1:3" ht="12.75" customHeight="1">
      <c r="A10" s="6" t="s">
        <v>36</v>
      </c>
      <c r="B10" s="103" t="s">
        <v>127</v>
      </c>
      <c r="C10" s="103"/>
    </row>
    <row r="11" spans="1:3" ht="12.75" customHeight="1">
      <c r="A11" s="6" t="s">
        <v>37</v>
      </c>
      <c r="B11" s="103" t="s">
        <v>128</v>
      </c>
      <c r="C11" s="103"/>
    </row>
    <row r="12" spans="1:3" ht="11.45" customHeight="1">
      <c r="A12" s="77" t="s">
        <v>0</v>
      </c>
      <c r="B12" s="77"/>
      <c r="C12" s="77"/>
    </row>
    <row r="13" spans="1:3" ht="21.6" customHeight="1">
      <c r="A13" s="101" t="s">
        <v>129</v>
      </c>
      <c r="B13" s="101"/>
      <c r="C13" s="101"/>
    </row>
    <row r="14" spans="1:3" ht="12.75" customHeight="1">
      <c r="A14" s="6" t="s">
        <v>36</v>
      </c>
      <c r="B14" s="103" t="s">
        <v>130</v>
      </c>
      <c r="C14" s="103"/>
    </row>
    <row r="15" spans="1:3" ht="11.45" customHeight="1">
      <c r="A15" s="77" t="s">
        <v>0</v>
      </c>
      <c r="B15" s="77"/>
      <c r="C15" s="77"/>
    </row>
    <row r="16" spans="1:3" ht="29.45" customHeight="1">
      <c r="A16" s="100" t="s">
        <v>131</v>
      </c>
      <c r="B16" s="100"/>
      <c r="C16" s="100"/>
    </row>
    <row r="17" spans="1:3" ht="10.35" customHeight="1">
      <c r="A17" s="102" t="s">
        <v>0</v>
      </c>
      <c r="B17" s="102"/>
      <c r="C17" s="102"/>
    </row>
    <row r="18" spans="1:3" ht="28.9" customHeight="1">
      <c r="A18" s="6" t="s">
        <v>72</v>
      </c>
      <c r="B18" s="6" t="s">
        <v>132</v>
      </c>
      <c r="C18" s="6" t="s">
        <v>133</v>
      </c>
    </row>
    <row r="19" spans="1:3" ht="12.75" customHeight="1">
      <c r="A19" s="6" t="s">
        <v>36</v>
      </c>
      <c r="B19" s="7" t="s">
        <v>134</v>
      </c>
      <c r="C19" s="7" t="s">
        <v>0</v>
      </c>
    </row>
    <row r="20" spans="1:3" ht="12.75" customHeight="1">
      <c r="A20" s="6" t="s">
        <v>37</v>
      </c>
      <c r="B20" s="7" t="s">
        <v>135</v>
      </c>
      <c r="C20" s="7" t="s">
        <v>0</v>
      </c>
    </row>
    <row r="21" spans="1:3" ht="28.9" customHeight="1">
      <c r="A21" s="6" t="s">
        <v>38</v>
      </c>
      <c r="B21" s="7" t="s">
        <v>136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 (2)</vt:lpstr>
      <vt:lpstr>Part3</vt:lpstr>
      <vt:lpstr>Part1_1!Заголовки_для_печати</vt:lpstr>
      <vt:lpstr>Part1_2!Заголовки_для_печати</vt:lpstr>
      <vt:lpstr>'Part2 (2)'!Заголовки_для_печати</vt:lpstr>
      <vt:lpstr>Title!Заголовки_для_печати</vt:lpstr>
      <vt:lpstr>'Part2 (2)'!Область_печати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2021-02-16T09:29:20Z</dcterms:modified>
</cp:coreProperties>
</file>